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E10"/>
  <c r="K20"/>
  <c r="H20"/>
  <c r="K11"/>
  <c r="K10" s="1"/>
  <c r="K5"/>
  <c r="K4" s="1"/>
  <c r="E25"/>
  <c r="E26" s="1"/>
  <c r="E27" s="1"/>
  <c r="E24"/>
  <c r="E17"/>
  <c r="E18" s="1"/>
  <c r="E19" s="1"/>
  <c r="E15"/>
  <c r="E14"/>
  <c r="E5"/>
  <c r="E4"/>
  <c r="E6"/>
  <c r="E16" l="1"/>
  <c r="E7"/>
  <c r="E8" s="1"/>
  <c r="E9" s="1"/>
</calcChain>
</file>

<file path=xl/sharedStrings.xml><?xml version="1.0" encoding="utf-8"?>
<sst xmlns="http://schemas.openxmlformats.org/spreadsheetml/2006/main" count="74" uniqueCount="45">
  <si>
    <t>Gsm</t>
  </si>
  <si>
    <t>Input</t>
  </si>
  <si>
    <t>GSM</t>
  </si>
  <si>
    <t>Calculating Tarpaulin Area Weight &amp; Price</t>
  </si>
  <si>
    <t>Formulae 1</t>
  </si>
  <si>
    <t>Formulae 2</t>
  </si>
  <si>
    <t>Output</t>
  </si>
  <si>
    <t>Breadth (Feet)</t>
  </si>
  <si>
    <t>Length ( Feet)</t>
  </si>
  <si>
    <t>Price</t>
  </si>
  <si>
    <t>Price Per Kg</t>
  </si>
  <si>
    <t>Breadth (Meter)</t>
  </si>
  <si>
    <t>length (Meter)</t>
  </si>
  <si>
    <t>Area (Square feet)</t>
  </si>
  <si>
    <t>Area ( Square Meter)</t>
  </si>
  <si>
    <t>Weight (Kliogram</t>
  </si>
  <si>
    <t>Formulae3</t>
  </si>
  <si>
    <t>Feet to Meter conversion</t>
  </si>
  <si>
    <t>Meter to Feet Conversion</t>
  </si>
  <si>
    <t>Complex Conversion Multiple Unit Input</t>
  </si>
  <si>
    <t>Dimension in Feet</t>
  </si>
  <si>
    <t>Dimension in meter</t>
  </si>
  <si>
    <t>Area in Square Feet</t>
  </si>
  <si>
    <t>Area in Square Meter</t>
  </si>
  <si>
    <t>Weight In kilogram</t>
  </si>
  <si>
    <t>Price of Material</t>
  </si>
  <si>
    <t xml:space="preserve">To find the Length of material By giving Breadth , gsm and weight </t>
  </si>
  <si>
    <t>Breadth In Feet</t>
  </si>
  <si>
    <t>Breadth In Meter</t>
  </si>
  <si>
    <t>Length in Feet</t>
  </si>
  <si>
    <t>Weight of the Material(Kg)</t>
  </si>
  <si>
    <t>Length In Meter</t>
  </si>
  <si>
    <t>Formulae 4</t>
  </si>
  <si>
    <t>Formulae 5</t>
  </si>
  <si>
    <t>Formulae 6</t>
  </si>
  <si>
    <t>To find the price per kilogram by giving GSM and Square Meter or</t>
  </si>
  <si>
    <t>Square feet Price</t>
  </si>
  <si>
    <t>Square Meter price</t>
  </si>
  <si>
    <t>Kilogram Price</t>
  </si>
  <si>
    <t>Square Feet price</t>
  </si>
  <si>
    <t>Price of material(kg base)</t>
  </si>
  <si>
    <t>Sqft Price</t>
  </si>
  <si>
    <t>Price of material(Sqft base)</t>
  </si>
  <si>
    <t>SQM PRICE</t>
  </si>
  <si>
    <t>Price of material(SQM base)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</si>
</sst>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4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2" fontId="3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0" fillId="0" borderId="0" xfId="0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2" fontId="0" fillId="0" borderId="0" xfId="0" applyNumberFormat="1" applyFill="1" applyBorder="1" applyProtection="1"/>
    <xf numFmtId="0" fontId="1" fillId="0" borderId="0" xfId="0" applyFont="1" applyFill="1" applyBorder="1" applyAlignment="1" applyProtection="1"/>
    <xf numFmtId="0" fontId="5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Protection="1"/>
    <xf numFmtId="0" fontId="0" fillId="0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0" fillId="0" borderId="0" xfId="0" applyFont="1" applyFill="1" applyBorder="1" applyProtection="1"/>
    <xf numFmtId="0" fontId="7" fillId="4" borderId="1" xfId="1" applyFont="1" applyFill="1" applyBorder="1" applyAlignment="1" applyProtection="1"/>
    <xf numFmtId="0" fontId="16" fillId="4" borderId="1" xfId="1" applyFont="1" applyFill="1" applyBorder="1" applyAlignment="1" applyProtection="1"/>
    <xf numFmtId="0" fontId="10" fillId="4" borderId="1" xfId="0" applyFont="1" applyFill="1" applyBorder="1" applyProtection="1"/>
    <xf numFmtId="0" fontId="0" fillId="4" borderId="1" xfId="0" applyFill="1" applyBorder="1" applyProtection="1"/>
    <xf numFmtId="0" fontId="9" fillId="0" borderId="0" xfId="0" applyFont="1" applyFill="1" applyBorder="1" applyProtection="1"/>
    <xf numFmtId="0" fontId="4" fillId="0" borderId="0" xfId="1" applyFont="1" applyFill="1" applyBorder="1" applyAlignment="1" applyProtection="1"/>
    <xf numFmtId="0" fontId="17" fillId="4" borderId="1" xfId="1" applyFont="1" applyFill="1" applyBorder="1" applyAlignment="1" applyProtection="1"/>
    <xf numFmtId="0" fontId="7" fillId="7" borderId="1" xfId="1" applyFont="1" applyFill="1" applyBorder="1" applyAlignment="1" applyProtection="1"/>
    <xf numFmtId="0" fontId="10" fillId="7" borderId="1" xfId="0" applyFont="1" applyFill="1" applyBorder="1" applyProtection="1"/>
    <xf numFmtId="0" fontId="14" fillId="7" borderId="1" xfId="0" applyFont="1" applyFill="1" applyBorder="1" applyProtection="1"/>
    <xf numFmtId="2" fontId="0" fillId="2" borderId="1" xfId="0" applyNumberFormat="1" applyFill="1" applyBorder="1" applyProtection="1">
      <protection locked="0"/>
    </xf>
    <xf numFmtId="2" fontId="6" fillId="7" borderId="1" xfId="0" applyNumberFormat="1" applyFont="1" applyFill="1" applyBorder="1" applyProtection="1"/>
    <xf numFmtId="2" fontId="0" fillId="7" borderId="1" xfId="0" applyNumberFormat="1" applyFill="1" applyBorder="1" applyProtection="1"/>
    <xf numFmtId="2" fontId="8" fillId="7" borderId="1" xfId="0" applyNumberFormat="1" applyFont="1" applyFill="1" applyBorder="1" applyProtection="1"/>
    <xf numFmtId="164" fontId="20" fillId="7" borderId="1" xfId="1" applyNumberFormat="1" applyFont="1" applyFill="1" applyBorder="1" applyAlignment="1" applyProtection="1"/>
    <xf numFmtId="2" fontId="20" fillId="7" borderId="2" xfId="1" applyNumberFormat="1" applyFont="1" applyFill="1" applyBorder="1" applyAlignment="1" applyProtection="1"/>
    <xf numFmtId="0" fontId="19" fillId="5" borderId="1" xfId="0" applyFont="1" applyFill="1" applyBorder="1" applyProtection="1"/>
    <xf numFmtId="0" fontId="3" fillId="5" borderId="1" xfId="1" applyFont="1" applyFill="1" applyBorder="1" applyProtection="1"/>
    <xf numFmtId="0" fontId="0" fillId="7" borderId="3" xfId="0" applyFill="1" applyBorder="1" applyProtection="1"/>
    <xf numFmtId="0" fontId="21" fillId="5" borderId="1" xfId="0" applyFont="1" applyFill="1" applyBorder="1" applyProtection="1"/>
    <xf numFmtId="0" fontId="8" fillId="4" borderId="1" xfId="0" applyFont="1" applyFill="1" applyBorder="1" applyProtection="1"/>
    <xf numFmtId="0" fontId="15" fillId="7" borderId="1" xfId="1" applyFont="1" applyFill="1" applyBorder="1" applyAlignment="1" applyProtection="1"/>
    <xf numFmtId="164" fontId="6" fillId="7" borderId="1" xfId="0" applyNumberFormat="1" applyFont="1" applyFill="1" applyBorder="1" applyProtection="1"/>
    <xf numFmtId="164" fontId="0" fillId="0" borderId="0" xfId="0" applyNumberFormat="1" applyFill="1" applyBorder="1" applyProtection="1"/>
    <xf numFmtId="0" fontId="12" fillId="4" borderId="1" xfId="1" applyFont="1" applyFill="1" applyBorder="1" applyAlignment="1" applyProtection="1"/>
    <xf numFmtId="0" fontId="1" fillId="4" borderId="1" xfId="0" applyFont="1" applyFill="1" applyBorder="1" applyProtection="1"/>
    <xf numFmtId="2" fontId="3" fillId="5" borderId="1" xfId="1" applyNumberFormat="1" applyFont="1" applyFill="1" applyBorder="1" applyProtection="1"/>
    <xf numFmtId="1" fontId="3" fillId="5" borderId="1" xfId="1" applyNumberFormat="1" applyFont="1" applyFill="1" applyBorder="1" applyProtection="1"/>
    <xf numFmtId="0" fontId="13" fillId="4" borderId="4" xfId="1" applyFont="1" applyFill="1" applyBorder="1" applyAlignment="1" applyProtection="1"/>
    <xf numFmtId="0" fontId="13" fillId="5" borderId="6" xfId="1" applyFont="1" applyFill="1" applyBorder="1" applyAlignment="1" applyProtection="1"/>
    <xf numFmtId="0" fontId="0" fillId="5" borderId="6" xfId="0" applyFill="1" applyBorder="1" applyProtection="1"/>
    <xf numFmtId="0" fontId="11" fillId="5" borderId="6" xfId="1" applyFont="1" applyFill="1" applyBorder="1" applyAlignment="1" applyProtection="1"/>
    <xf numFmtId="0" fontId="13" fillId="0" borderId="2" xfId="1" applyFont="1" applyFill="1" applyBorder="1" applyAlignment="1" applyProtection="1"/>
    <xf numFmtId="0" fontId="0" fillId="0" borderId="7" xfId="0" applyFill="1" applyBorder="1" applyProtection="1"/>
    <xf numFmtId="0" fontId="11" fillId="0" borderId="7" xfId="1" applyFont="1" applyFill="1" applyBorder="1" applyAlignment="1" applyProtection="1"/>
    <xf numFmtId="0" fontId="3" fillId="0" borderId="3" xfId="1" applyFont="1" applyFill="1" applyBorder="1" applyAlignment="1" applyProtection="1"/>
    <xf numFmtId="0" fontId="1" fillId="0" borderId="1" xfId="0" applyFont="1" applyBorder="1" applyProtection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11" fillId="2" borderId="4" xfId="1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5" fillId="2" borderId="1" xfId="1" applyFont="1" applyFill="1" applyBorder="1" applyProtection="1">
      <protection locked="0"/>
    </xf>
    <xf numFmtId="2" fontId="7" fillId="2" borderId="1" xfId="1" applyNumberFormat="1" applyFont="1" applyFill="1" applyBorder="1" applyAlignment="1" applyProtection="1">
      <protection locked="0"/>
    </xf>
    <xf numFmtId="0" fontId="0" fillId="0" borderId="1" xfId="0" applyBorder="1" applyProtection="1"/>
    <xf numFmtId="0" fontId="0" fillId="3" borderId="1" xfId="0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0" fillId="6" borderId="4" xfId="0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2" fontId="22" fillId="7" borderId="1" xfId="0" applyNumberFormat="1" applyFont="1" applyFill="1" applyBorder="1" applyAlignment="1" applyProtection="1"/>
    <xf numFmtId="0" fontId="0" fillId="4" borderId="1" xfId="0" applyFill="1" applyBorder="1" applyAlignment="1" applyProtection="1"/>
    <xf numFmtId="0" fontId="7" fillId="4" borderId="8" xfId="1" applyFont="1" applyFill="1" applyBorder="1" applyProtection="1"/>
    <xf numFmtId="0" fontId="0" fillId="4" borderId="4" xfId="0" applyFill="1" applyBorder="1" applyProtection="1"/>
    <xf numFmtId="0" fontId="0" fillId="4" borderId="4" xfId="0" applyFill="1" applyBorder="1" applyAlignment="1" applyProtection="1"/>
    <xf numFmtId="0" fontId="18" fillId="7" borderId="9" xfId="0" applyFont="1" applyFill="1" applyBorder="1" applyProtection="1"/>
    <xf numFmtId="0" fontId="7" fillId="7" borderId="6" xfId="1" applyFont="1" applyFill="1" applyBorder="1" applyAlignment="1" applyProtection="1"/>
    <xf numFmtId="0" fontId="10" fillId="7" borderId="6" xfId="0" applyFont="1" applyFill="1" applyBorder="1" applyProtection="1"/>
    <xf numFmtId="0" fontId="14" fillId="7" borderId="6" xfId="0" applyFont="1" applyFill="1" applyBorder="1" applyProtection="1">
      <protection locked="0"/>
    </xf>
    <xf numFmtId="0" fontId="14" fillId="7" borderId="6" xfId="0" applyFont="1" applyFill="1" applyBorder="1" applyProtection="1"/>
    <xf numFmtId="0" fontId="14" fillId="7" borderId="10" xfId="0" applyFont="1" applyFill="1" applyBorder="1" applyProtection="1"/>
    <xf numFmtId="0" fontId="7" fillId="0" borderId="2" xfId="1" applyFont="1" applyFill="1" applyBorder="1" applyProtection="1"/>
    <xf numFmtId="0" fontId="7" fillId="0" borderId="7" xfId="1" applyFont="1" applyFill="1" applyBorder="1" applyAlignment="1" applyProtection="1"/>
    <xf numFmtId="0" fontId="7" fillId="0" borderId="7" xfId="1" applyFont="1" applyFill="1" applyBorder="1" applyProtection="1"/>
    <xf numFmtId="0" fontId="0" fillId="0" borderId="7" xfId="0" applyBorder="1" applyProtection="1"/>
    <xf numFmtId="0" fontId="0" fillId="0" borderId="3" xfId="0" applyFill="1" applyBorder="1" applyAlignment="1" applyProtection="1"/>
    <xf numFmtId="0" fontId="0" fillId="8" borderId="0" xfId="0" applyFill="1" applyProtection="1"/>
    <xf numFmtId="0" fontId="14" fillId="7" borderId="3" xfId="0" applyFont="1" applyFill="1" applyBorder="1" applyProtection="1"/>
    <xf numFmtId="164" fontId="20" fillId="7" borderId="3" xfId="1" applyNumberFormat="1" applyFont="1" applyFill="1" applyBorder="1" applyAlignment="1" applyProtection="1"/>
    <xf numFmtId="0" fontId="19" fillId="3" borderId="1" xfId="0" applyFont="1" applyFill="1" applyBorder="1" applyProtection="1"/>
    <xf numFmtId="0" fontId="7" fillId="4" borderId="1" xfId="1" applyFont="1" applyFill="1" applyBorder="1" applyProtection="1"/>
    <xf numFmtId="0" fontId="7" fillId="0" borderId="1" xfId="1" applyFont="1" applyFill="1" applyBorder="1" applyProtection="1"/>
    <xf numFmtId="0" fontId="18" fillId="7" borderId="1" xfId="0" applyFont="1" applyFill="1" applyBorder="1" applyProtection="1"/>
    <xf numFmtId="0" fontId="0" fillId="7" borderId="1" xfId="0" applyFill="1" applyBorder="1" applyProtection="1"/>
    <xf numFmtId="0" fontId="7" fillId="0" borderId="1" xfId="1" applyFont="1" applyFill="1" applyBorder="1" applyAlignment="1" applyProtection="1"/>
    <xf numFmtId="0" fontId="0" fillId="0" borderId="1" xfId="0" applyFill="1" applyBorder="1" applyProtection="1"/>
    <xf numFmtId="0" fontId="10" fillId="2" borderId="1" xfId="0" applyFont="1" applyFill="1" applyBorder="1" applyProtection="1">
      <protection locked="0"/>
    </xf>
    <xf numFmtId="2" fontId="10" fillId="2" borderId="1" xfId="0" applyNumberFormat="1" applyFont="1" applyFill="1" applyBorder="1" applyProtection="1">
      <protection locked="0"/>
    </xf>
    <xf numFmtId="2" fontId="20" fillId="7" borderId="1" xfId="1" applyNumberFormat="1" applyFont="1" applyFill="1" applyBorder="1" applyAlignment="1" applyProtection="1"/>
    <xf numFmtId="2" fontId="15" fillId="2" borderId="1" xfId="1" applyNumberFormat="1" applyFont="1" applyFill="1" applyBorder="1" applyAlignment="1" applyProtection="1">
      <protection locked="0"/>
    </xf>
    <xf numFmtId="0" fontId="6" fillId="4" borderId="1" xfId="0" applyFont="1" applyFill="1" applyBorder="1" applyProtection="1"/>
    <xf numFmtId="0" fontId="15" fillId="4" borderId="1" xfId="1" applyFont="1" applyFill="1" applyBorder="1" applyAlignment="1" applyProtection="1"/>
    <xf numFmtId="0" fontId="23" fillId="4" borderId="1" xfId="1" applyFont="1" applyFill="1" applyBorder="1" applyAlignment="1" applyProtection="1"/>
    <xf numFmtId="2" fontId="14" fillId="7" borderId="1" xfId="0" applyNumberFormat="1" applyFont="1" applyFill="1" applyBorder="1" applyProtection="1"/>
    <xf numFmtId="2" fontId="7" fillId="2" borderId="4" xfId="1" applyNumberFormat="1" applyFont="1" applyFill="1" applyBorder="1" applyAlignment="1" applyProtection="1">
      <protection locked="0"/>
    </xf>
    <xf numFmtId="2" fontId="8" fillId="2" borderId="4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left"/>
    </xf>
    <xf numFmtId="0" fontId="9" fillId="5" borderId="5" xfId="0" applyFont="1" applyFill="1" applyBorder="1" applyAlignment="1" applyProtection="1">
      <alignment horizontal="left"/>
    </xf>
    <xf numFmtId="0" fontId="9" fillId="5" borderId="6" xfId="0" applyFont="1" applyFill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4" fillId="6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activeCell="G27" sqref="G27"/>
    </sheetView>
  </sheetViews>
  <sheetFormatPr defaultRowHeight="15"/>
  <cols>
    <col min="1" max="1" width="24.7109375" style="3" customWidth="1"/>
    <col min="2" max="2" width="15.7109375" style="3" customWidth="1"/>
    <col min="3" max="3" width="2.85546875" style="3" customWidth="1"/>
    <col min="4" max="4" width="33" style="3" customWidth="1"/>
    <col min="5" max="5" width="16.7109375" style="3" customWidth="1"/>
    <col min="6" max="6" width="4.140625" style="3" customWidth="1"/>
    <col min="7" max="7" width="25.140625" style="3" customWidth="1"/>
    <col min="8" max="8" width="10.85546875" style="3" customWidth="1"/>
    <col min="9" max="9" width="4.42578125" style="3" customWidth="1"/>
    <col min="10" max="10" width="19.42578125" style="3" customWidth="1"/>
    <col min="11" max="11" width="23.28515625" style="3" customWidth="1"/>
    <col min="12" max="12" width="14.85546875" style="3" customWidth="1"/>
    <col min="13" max="13" width="10.7109375" style="3" customWidth="1"/>
    <col min="14" max="14" width="8.28515625" style="3" customWidth="1"/>
    <col min="15" max="16384" width="9.140625" style="3"/>
  </cols>
  <sheetData>
    <row r="1" spans="1:11" ht="18">
      <c r="A1" s="107" t="s">
        <v>3</v>
      </c>
      <c r="B1" s="107"/>
      <c r="C1" s="107"/>
      <c r="D1" s="107"/>
      <c r="E1" s="107"/>
      <c r="F1" s="19"/>
      <c r="G1" s="19"/>
      <c r="H1" s="19"/>
      <c r="I1" s="19"/>
      <c r="J1" s="19"/>
      <c r="K1" s="19"/>
    </row>
    <row r="2" spans="1:11" ht="15.75">
      <c r="A2" s="30" t="s">
        <v>4</v>
      </c>
      <c r="B2" s="108" t="s">
        <v>17</v>
      </c>
      <c r="C2" s="109"/>
      <c r="D2" s="108"/>
      <c r="E2" s="108"/>
      <c r="G2" s="50" t="s">
        <v>32</v>
      </c>
      <c r="H2" s="104" t="s">
        <v>26</v>
      </c>
      <c r="I2" s="105"/>
      <c r="J2" s="105"/>
      <c r="K2" s="106"/>
    </row>
    <row r="3" spans="1:11" ht="18.75">
      <c r="A3" s="20" t="s">
        <v>1</v>
      </c>
      <c r="B3" s="66"/>
      <c r="C3" s="75"/>
      <c r="D3" s="69" t="s">
        <v>6</v>
      </c>
      <c r="E3" s="32"/>
      <c r="F3" s="4"/>
      <c r="G3" s="38" t="s">
        <v>1</v>
      </c>
      <c r="H3" s="42"/>
      <c r="I3" s="46"/>
      <c r="J3" s="43" t="s">
        <v>6</v>
      </c>
      <c r="K3" s="31"/>
    </row>
    <row r="4" spans="1:11" ht="15.75">
      <c r="A4" s="14" t="s">
        <v>7</v>
      </c>
      <c r="B4" s="98">
        <v>40</v>
      </c>
      <c r="C4" s="76"/>
      <c r="D4" s="70" t="s">
        <v>11</v>
      </c>
      <c r="E4" s="27">
        <f>B4*0.3048</f>
        <v>12.192</v>
      </c>
      <c r="F4" s="4"/>
      <c r="G4" s="39" t="s">
        <v>27</v>
      </c>
      <c r="H4" s="51">
        <v>25</v>
      </c>
      <c r="I4" s="47"/>
      <c r="J4" s="44" t="s">
        <v>29</v>
      </c>
      <c r="K4" s="40">
        <f>K5*3.280833</f>
        <v>4315.4017354673051</v>
      </c>
    </row>
    <row r="5" spans="1:11" ht="18.75">
      <c r="A5" s="14" t="s">
        <v>8</v>
      </c>
      <c r="B5" s="99">
        <v>30</v>
      </c>
      <c r="C5" s="77"/>
      <c r="D5" s="71" t="s">
        <v>12</v>
      </c>
      <c r="E5" s="27">
        <f>B5*0.3048</f>
        <v>9.1440000000000001</v>
      </c>
      <c r="F5" s="18"/>
      <c r="G5" s="39" t="s">
        <v>2</v>
      </c>
      <c r="H5" s="52">
        <v>23</v>
      </c>
      <c r="I5" s="48"/>
      <c r="J5" s="45" t="s">
        <v>31</v>
      </c>
      <c r="K5" s="40">
        <f>(H6*1000)/(H5*H4*0.3048)</f>
        <v>1315.3372132831221</v>
      </c>
    </row>
    <row r="6" spans="1:11" ht="18.75">
      <c r="A6" s="15" t="s">
        <v>0</v>
      </c>
      <c r="B6" s="100">
        <v>760</v>
      </c>
      <c r="C6" s="47"/>
      <c r="D6" s="72" t="s">
        <v>13</v>
      </c>
      <c r="E6" s="27">
        <f>B4*B5</f>
        <v>1200</v>
      </c>
      <c r="F6" s="9"/>
      <c r="G6" s="17" t="s">
        <v>30</v>
      </c>
      <c r="H6" s="53">
        <v>230.52600000000001</v>
      </c>
      <c r="I6" s="49"/>
      <c r="J6" s="45"/>
      <c r="K6" s="41"/>
    </row>
    <row r="7" spans="1:11" ht="18.75">
      <c r="A7" s="15" t="s">
        <v>10</v>
      </c>
      <c r="B7" s="99">
        <v>210</v>
      </c>
      <c r="C7" s="47"/>
      <c r="D7" s="73" t="s">
        <v>14</v>
      </c>
      <c r="E7" s="27">
        <f>E4*E5</f>
        <v>111.483648</v>
      </c>
      <c r="F7" s="10"/>
    </row>
    <row r="8" spans="1:11" ht="18.75">
      <c r="A8" s="16" t="s">
        <v>41</v>
      </c>
      <c r="B8" s="99">
        <v>20</v>
      </c>
      <c r="C8" s="47"/>
      <c r="D8" s="73" t="s">
        <v>15</v>
      </c>
      <c r="E8" s="28">
        <f>E7*B6/1000</f>
        <v>84.727572480000006</v>
      </c>
      <c r="F8" s="1"/>
      <c r="G8" s="50" t="s">
        <v>33</v>
      </c>
      <c r="H8" s="104" t="s">
        <v>26</v>
      </c>
      <c r="I8" s="105"/>
      <c r="J8" s="105"/>
      <c r="K8" s="106"/>
    </row>
    <row r="9" spans="1:11" ht="18.75">
      <c r="A9" s="17"/>
      <c r="B9" s="67"/>
      <c r="C9" s="78"/>
      <c r="D9" s="74" t="s">
        <v>40</v>
      </c>
      <c r="E9" s="29">
        <f>E8*B7</f>
        <v>17792.790220800001</v>
      </c>
      <c r="G9" s="38" t="s">
        <v>1</v>
      </c>
      <c r="H9" s="42"/>
      <c r="I9" s="46"/>
      <c r="J9" s="43" t="s">
        <v>6</v>
      </c>
      <c r="K9" s="31"/>
    </row>
    <row r="10" spans="1:11" ht="21">
      <c r="A10" s="65"/>
      <c r="B10" s="68"/>
      <c r="C10" s="79"/>
      <c r="D10" s="73" t="s">
        <v>42</v>
      </c>
      <c r="E10" s="64">
        <f>B4*B5*B8</f>
        <v>24000</v>
      </c>
      <c r="G10" s="39" t="s">
        <v>28</v>
      </c>
      <c r="H10" s="51">
        <v>23.65</v>
      </c>
      <c r="I10" s="47"/>
      <c r="J10" s="44" t="s">
        <v>29</v>
      </c>
      <c r="K10" s="40">
        <f>K11*3.280833</f>
        <v>138.73507528668077</v>
      </c>
    </row>
    <row r="11" spans="1:11">
      <c r="A11" s="80"/>
      <c r="B11" s="80"/>
      <c r="C11" s="80"/>
      <c r="D11" s="80"/>
      <c r="E11" s="80"/>
      <c r="G11" s="39" t="s">
        <v>2</v>
      </c>
      <c r="H11" s="52">
        <v>300</v>
      </c>
      <c r="I11" s="48"/>
      <c r="J11" s="45" t="s">
        <v>31</v>
      </c>
      <c r="K11" s="40">
        <f>(H12*1000)/(H11*H10)</f>
        <v>42.286539816772375</v>
      </c>
    </row>
    <row r="12" spans="1:11" ht="15.75">
      <c r="A12" s="83" t="s">
        <v>5</v>
      </c>
      <c r="B12" s="110" t="s">
        <v>18</v>
      </c>
      <c r="C12" s="110"/>
      <c r="D12" s="110"/>
      <c r="E12" s="110"/>
      <c r="G12" s="17" t="s">
        <v>30</v>
      </c>
      <c r="H12" s="53">
        <v>300.02300000000002</v>
      </c>
      <c r="I12" s="49"/>
      <c r="J12" s="45"/>
      <c r="K12" s="41"/>
    </row>
    <row r="13" spans="1:11" ht="18.75">
      <c r="A13" s="20" t="s">
        <v>1</v>
      </c>
      <c r="B13" s="84"/>
      <c r="C13" s="85"/>
      <c r="D13" s="86" t="s">
        <v>6</v>
      </c>
      <c r="E13" s="87"/>
    </row>
    <row r="14" spans="1:11" ht="18.75">
      <c r="A14" s="95" t="s">
        <v>11</v>
      </c>
      <c r="B14" s="93">
        <v>10</v>
      </c>
      <c r="C14" s="88"/>
      <c r="D14" s="21" t="s">
        <v>7</v>
      </c>
      <c r="E14" s="27">
        <f>B14*3.28083</f>
        <v>32.808300000000003</v>
      </c>
      <c r="G14" s="57" t="s">
        <v>34</v>
      </c>
      <c r="H14" s="57" t="s">
        <v>35</v>
      </c>
      <c r="I14" s="57"/>
      <c r="J14" s="57"/>
      <c r="K14" s="57"/>
    </row>
    <row r="15" spans="1:11" ht="18.75">
      <c r="A15" s="16" t="s">
        <v>12</v>
      </c>
      <c r="B15" s="91">
        <v>300</v>
      </c>
      <c r="C15" s="85"/>
      <c r="D15" s="21" t="s">
        <v>8</v>
      </c>
      <c r="E15" s="27">
        <f>B15*3.28083</f>
        <v>984.24900000000002</v>
      </c>
      <c r="G15" s="57"/>
      <c r="H15" s="57" t="s">
        <v>36</v>
      </c>
      <c r="I15" s="57"/>
      <c r="J15" s="57"/>
      <c r="K15" s="57"/>
    </row>
    <row r="16" spans="1:11" ht="18.75">
      <c r="A16" s="96" t="s">
        <v>0</v>
      </c>
      <c r="B16" s="90">
        <v>120</v>
      </c>
      <c r="C16" s="89"/>
      <c r="D16" s="23" t="s">
        <v>13</v>
      </c>
      <c r="E16" s="27">
        <f>E14*E15</f>
        <v>32291.536466700003</v>
      </c>
      <c r="G16" s="58" t="s">
        <v>1</v>
      </c>
      <c r="H16" s="58"/>
      <c r="I16" s="57"/>
      <c r="J16" s="58" t="s">
        <v>1</v>
      </c>
      <c r="K16" s="58"/>
    </row>
    <row r="17" spans="1:12" ht="18.75">
      <c r="A17" s="96" t="s">
        <v>10</v>
      </c>
      <c r="B17" s="91">
        <v>210</v>
      </c>
      <c r="C17" s="89"/>
      <c r="D17" s="23" t="s">
        <v>14</v>
      </c>
      <c r="E17" s="27">
        <f>B14*B15</f>
        <v>3000</v>
      </c>
      <c r="G17" s="58" t="s">
        <v>2</v>
      </c>
      <c r="H17" s="12">
        <v>300</v>
      </c>
      <c r="I17" s="57"/>
      <c r="J17" s="58" t="s">
        <v>2</v>
      </c>
      <c r="K17" s="12">
        <v>300</v>
      </c>
    </row>
    <row r="18" spans="1:12" ht="18.75">
      <c r="A18" s="16" t="s">
        <v>43</v>
      </c>
      <c r="B18" s="91">
        <v>23</v>
      </c>
      <c r="C18" s="4"/>
      <c r="D18" s="81" t="s">
        <v>15</v>
      </c>
      <c r="E18" s="82">
        <f>E17*B16/1000</f>
        <v>360</v>
      </c>
      <c r="G18" s="58" t="s">
        <v>37</v>
      </c>
      <c r="H18" s="24">
        <v>18</v>
      </c>
      <c r="I18" s="57"/>
      <c r="J18" s="58" t="s">
        <v>39</v>
      </c>
      <c r="K18" s="24">
        <v>1.67</v>
      </c>
    </row>
    <row r="19" spans="1:12" ht="18.75">
      <c r="A19" s="94"/>
      <c r="B19" s="94"/>
      <c r="D19" s="23" t="s">
        <v>40</v>
      </c>
      <c r="E19" s="92">
        <f>E18*B17</f>
        <v>75600</v>
      </c>
      <c r="G19" s="59" t="s">
        <v>6</v>
      </c>
      <c r="H19" s="59"/>
      <c r="I19" s="57"/>
      <c r="J19" s="59" t="s">
        <v>6</v>
      </c>
      <c r="K19" s="59"/>
    </row>
    <row r="20" spans="1:12" ht="18.75">
      <c r="A20" s="17"/>
      <c r="B20" s="17"/>
      <c r="D20" s="23" t="s">
        <v>44</v>
      </c>
      <c r="E20" s="97">
        <f>B14*B15*B18</f>
        <v>69000</v>
      </c>
      <c r="G20" s="59" t="s">
        <v>38</v>
      </c>
      <c r="H20" s="60">
        <f>(1/H17)*1000*H18</f>
        <v>60</v>
      </c>
      <c r="I20" s="57"/>
      <c r="J20" s="59" t="s">
        <v>38</v>
      </c>
      <c r="K20" s="60">
        <f>(1/K17)*1000*K18*10.7639104</f>
        <v>59.919101226666669</v>
      </c>
    </row>
    <row r="22" spans="1:12">
      <c r="A22" s="61"/>
      <c r="B22" s="62"/>
      <c r="C22" s="62"/>
      <c r="D22" s="62"/>
      <c r="E22" s="63"/>
      <c r="F22" s="4"/>
      <c r="G22" s="4"/>
      <c r="H22" s="4"/>
      <c r="I22" s="4"/>
      <c r="J22" s="4"/>
      <c r="K22" s="4"/>
    </row>
    <row r="23" spans="1:12" ht="15.75">
      <c r="A23" s="33" t="s">
        <v>16</v>
      </c>
      <c r="B23" s="101" t="s">
        <v>19</v>
      </c>
      <c r="C23" s="102"/>
      <c r="D23" s="102"/>
      <c r="E23" s="103"/>
      <c r="F23" s="18"/>
      <c r="G23" s="5"/>
      <c r="H23" s="5"/>
      <c r="I23" s="5"/>
      <c r="J23" s="5"/>
      <c r="K23" s="4"/>
    </row>
    <row r="24" spans="1:12" ht="18.75">
      <c r="A24" s="34" t="s">
        <v>20</v>
      </c>
      <c r="B24" s="24">
        <v>30</v>
      </c>
      <c r="D24" s="22" t="s">
        <v>22</v>
      </c>
      <c r="E24" s="26">
        <f>B24*B25*3.280833</f>
        <v>4921.2494999999999</v>
      </c>
      <c r="F24" s="9"/>
      <c r="G24" s="9"/>
      <c r="H24" s="9"/>
      <c r="I24" s="9"/>
      <c r="J24" s="9"/>
      <c r="K24" s="9"/>
    </row>
    <row r="25" spans="1:12" ht="18.75">
      <c r="A25" s="34" t="s">
        <v>21</v>
      </c>
      <c r="B25" s="54">
        <v>50</v>
      </c>
      <c r="C25" s="7"/>
      <c r="D25" s="22" t="s">
        <v>23</v>
      </c>
      <c r="E25" s="26">
        <f>B25*B24*0.3048</f>
        <v>457.20000000000005</v>
      </c>
      <c r="F25" s="10"/>
      <c r="G25" s="13"/>
      <c r="H25" s="9"/>
      <c r="I25" s="9"/>
      <c r="J25" s="10"/>
      <c r="K25" s="10"/>
    </row>
    <row r="26" spans="1:12" ht="18.75">
      <c r="A26" s="14" t="s">
        <v>2</v>
      </c>
      <c r="B26" s="55">
        <v>236</v>
      </c>
      <c r="C26" s="8"/>
      <c r="D26" s="22" t="s">
        <v>24</v>
      </c>
      <c r="E26" s="36">
        <f>E25*B26/1000</f>
        <v>107.89920000000001</v>
      </c>
      <c r="F26" s="1"/>
      <c r="G26" s="4"/>
      <c r="H26" s="6"/>
      <c r="I26" s="1"/>
      <c r="J26" s="2"/>
      <c r="K26" s="6"/>
    </row>
    <row r="27" spans="1:12" ht="18.75">
      <c r="A27" s="14" t="s">
        <v>9</v>
      </c>
      <c r="B27" s="56">
        <v>100</v>
      </c>
      <c r="C27" s="9"/>
      <c r="D27" s="35" t="s">
        <v>25</v>
      </c>
      <c r="E27" s="25">
        <f>E26*B27</f>
        <v>10789.92</v>
      </c>
      <c r="F27" s="4"/>
      <c r="G27" s="4"/>
    </row>
    <row r="31" spans="1:12">
      <c r="F31" s="4"/>
      <c r="G31" s="4"/>
      <c r="H31" s="4"/>
      <c r="I31" s="4"/>
    </row>
    <row r="32" spans="1:12" ht="15.75">
      <c r="F32" s="18"/>
      <c r="G32" s="5"/>
      <c r="H32" s="5"/>
      <c r="I32" s="5"/>
      <c r="J32" s="5"/>
      <c r="K32" s="4"/>
      <c r="L32" s="4"/>
    </row>
    <row r="33" spans="1:12" ht="15.75">
      <c r="F33" s="9"/>
      <c r="G33" s="9"/>
      <c r="H33" s="9"/>
      <c r="I33" s="9"/>
      <c r="J33" s="4"/>
      <c r="K33" s="4"/>
      <c r="L33" s="4"/>
    </row>
    <row r="34" spans="1:12" ht="15.75">
      <c r="F34" s="9"/>
      <c r="G34" s="9"/>
      <c r="H34" s="10"/>
      <c r="I34" s="10"/>
      <c r="J34" s="4"/>
      <c r="K34" s="4"/>
      <c r="L34" s="4"/>
    </row>
    <row r="35" spans="1:12">
      <c r="F35" s="1"/>
      <c r="G35" s="4"/>
      <c r="H35" s="37"/>
      <c r="I35" s="1"/>
      <c r="J35" s="2"/>
      <c r="K35" s="6"/>
      <c r="L35" s="4"/>
    </row>
    <row r="36" spans="1:12">
      <c r="F36" s="4"/>
      <c r="G36" s="4"/>
      <c r="H36" s="4"/>
      <c r="I36" s="4"/>
      <c r="J36" s="4"/>
      <c r="K36" s="4"/>
      <c r="L36" s="4"/>
    </row>
    <row r="37" spans="1:12">
      <c r="F37" s="7"/>
      <c r="G37" s="7"/>
      <c r="H37" s="7"/>
      <c r="I37" s="7"/>
      <c r="J37" s="4"/>
      <c r="K37" s="4"/>
      <c r="L37" s="4"/>
    </row>
    <row r="38" spans="1:12">
      <c r="F38" s="4"/>
      <c r="G38" s="4"/>
    </row>
    <row r="39" spans="1:12">
      <c r="F39" s="4"/>
      <c r="G39" s="4"/>
    </row>
    <row r="40" spans="1:12">
      <c r="F40" s="4"/>
      <c r="G40" s="4"/>
    </row>
    <row r="41" spans="1:12">
      <c r="A41" s="4"/>
      <c r="B41" s="4"/>
      <c r="C41" s="4"/>
      <c r="D41" s="4"/>
      <c r="E41" s="4"/>
      <c r="F41" s="4"/>
      <c r="G41" s="4"/>
    </row>
    <row r="42" spans="1:12">
      <c r="A42" s="11"/>
      <c r="B42" s="11"/>
      <c r="C42" s="11"/>
      <c r="D42" s="4"/>
      <c r="E42" s="4"/>
      <c r="F42" s="6"/>
      <c r="G42" s="6"/>
    </row>
    <row r="44" spans="1:12">
      <c r="A44" s="4"/>
      <c r="B44" s="4"/>
      <c r="C44" s="4"/>
      <c r="D44" s="4"/>
      <c r="E44" s="4"/>
      <c r="F44" s="4"/>
      <c r="G44" s="4"/>
    </row>
    <row r="45" spans="1:12">
      <c r="A45" s="4"/>
      <c r="B45" s="4"/>
      <c r="C45" s="4"/>
      <c r="D45" s="4"/>
      <c r="E45" s="4"/>
      <c r="F45" s="4"/>
      <c r="G45" s="4"/>
    </row>
    <row r="46" spans="1:12">
      <c r="A46" s="4"/>
      <c r="B46" s="4"/>
      <c r="C46" s="4"/>
      <c r="D46" s="4"/>
      <c r="E46" s="4"/>
      <c r="F46" s="4"/>
      <c r="G46" s="4"/>
    </row>
    <row r="47" spans="1:12">
      <c r="A47" s="4"/>
      <c r="B47" s="4"/>
      <c r="C47" s="4"/>
      <c r="D47" s="4"/>
      <c r="E47" s="4"/>
      <c r="F47" s="4"/>
      <c r="G47" s="4"/>
    </row>
    <row r="48" spans="1:12">
      <c r="A48" s="11"/>
      <c r="B48" s="11"/>
      <c r="C48" s="11"/>
      <c r="D48" s="4"/>
      <c r="E48" s="4"/>
      <c r="F48" s="6"/>
      <c r="G48" s="6"/>
    </row>
  </sheetData>
  <sheetProtection password="E97D" sheet="1" objects="1" scenarios="1"/>
  <mergeCells count="6">
    <mergeCell ref="B23:E23"/>
    <mergeCell ref="H2:K2"/>
    <mergeCell ref="H8:K8"/>
    <mergeCell ref="A1:E1"/>
    <mergeCell ref="B2:E2"/>
    <mergeCell ref="B12:E12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shahul hameed</dc:creator>
  <cp:lastModifiedBy>Admin</cp:lastModifiedBy>
  <dcterms:created xsi:type="dcterms:W3CDTF">2015-06-05T18:17:20Z</dcterms:created>
  <dcterms:modified xsi:type="dcterms:W3CDTF">2021-04-14T10:36:35Z</dcterms:modified>
</cp:coreProperties>
</file>